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Q:\10.1_Service\Ausschreibung\2026\H. Rothbarth Str. 1 a - Grundschule am F´hof und TH\Ablage d3 - Vergabeunterlagen\"/>
    </mc:Choice>
  </mc:AlternateContent>
  <xr:revisionPtr revIDLastSave="0" documentId="8_{19D9D249-1C46-4DE9-B779-3C17622B0C73}" xr6:coauthVersionLast="47" xr6:coauthVersionMax="47" xr10:uidLastSave="{00000000-0000-0000-0000-000000000000}"/>
  <bookViews>
    <workbookView xWindow="28680" yWindow="-165" windowWidth="29040" windowHeight="15720" tabRatio="460" xr2:uid="{F3C1C12F-D054-4FA9-897A-DE90BBA2C152}"/>
  </bookViews>
  <sheets>
    <sheet name="Preisblatt EXCEL-Datei" sheetId="1" r:id="rId1"/>
    <sheet name="Eigenkalk-SVSneu" sheetId="2" state="hidden" r:id="rId2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H14" i="1" l="1"/>
  <c r="J14" i="1" s="1"/>
  <c r="F9" i="1" l="1"/>
  <c r="H9" i="1" s="1"/>
  <c r="J9" i="1" s="1"/>
  <c r="M9" i="1" s="1"/>
  <c r="F8" i="1"/>
  <c r="H8" i="1" s="1"/>
  <c r="J8" i="1" s="1"/>
  <c r="M8" i="1" s="1"/>
  <c r="F7" i="1"/>
  <c r="H7" i="1" s="1"/>
  <c r="J7" i="1" s="1"/>
  <c r="M7" i="1" s="1"/>
  <c r="K15" i="1"/>
  <c r="K14" i="1"/>
  <c r="F11" i="1"/>
  <c r="H11" i="1" s="1"/>
  <c r="J11" i="1" s="1"/>
  <c r="M11" i="1" s="1"/>
  <c r="F6" i="1"/>
  <c r="H6" i="1" s="1"/>
  <c r="J6" i="1" s="1"/>
  <c r="M6" i="1" s="1"/>
  <c r="F5" i="1"/>
  <c r="F10" i="1"/>
  <c r="H10" i="1" s="1"/>
  <c r="J10" i="1" s="1"/>
  <c r="M10" i="1" s="1"/>
  <c r="D12" i="1"/>
  <c r="L14" i="1"/>
  <c r="L15" i="1"/>
  <c r="L7" i="1" l="1"/>
  <c r="K7" i="1"/>
  <c r="L8" i="1"/>
  <c r="K8" i="1"/>
  <c r="K9" i="1"/>
  <c r="L9" i="1"/>
  <c r="L10" i="1"/>
  <c r="K10" i="1"/>
  <c r="H5" i="1"/>
  <c r="F12" i="1"/>
  <c r="K6" i="1"/>
  <c r="L6" i="1"/>
  <c r="L11" i="1"/>
  <c r="K11" i="1"/>
  <c r="O9" i="1" l="1"/>
  <c r="N9" i="1"/>
  <c r="O8" i="1"/>
  <c r="N8" i="1"/>
  <c r="O7" i="1"/>
  <c r="N7" i="1"/>
  <c r="O6" i="1"/>
  <c r="N6" i="1"/>
  <c r="H12" i="1"/>
  <c r="G12" i="1" s="1"/>
  <c r="J5" i="1"/>
  <c r="M5" i="1" s="1"/>
  <c r="O10" i="1"/>
  <c r="N10" i="1"/>
  <c r="O11" i="1"/>
  <c r="N11" i="1"/>
  <c r="L5" i="1" l="1"/>
  <c r="L12" i="1" s="1"/>
  <c r="J12" i="1"/>
  <c r="N14" i="1" s="1"/>
  <c r="K5" i="1"/>
  <c r="K12" i="1" s="1"/>
  <c r="N15" i="1" l="1"/>
  <c r="N16" i="1" s="1"/>
  <c r="N5" i="1"/>
  <c r="O5" i="1"/>
</calcChain>
</file>

<file path=xl/sharedStrings.xml><?xml version="1.0" encoding="utf-8"?>
<sst xmlns="http://schemas.openxmlformats.org/spreadsheetml/2006/main" count="38" uniqueCount="32">
  <si>
    <t>Pos.</t>
  </si>
  <si>
    <t>netto</t>
  </si>
  <si>
    <t>brutto</t>
  </si>
  <si>
    <t>B</t>
  </si>
  <si>
    <t>F</t>
  </si>
  <si>
    <t>S</t>
  </si>
  <si>
    <t>gesamt</t>
  </si>
  <si>
    <t>Skonto</t>
  </si>
  <si>
    <r>
      <t>v.H.</t>
    </r>
    <r>
      <rPr>
        <sz val="11"/>
        <color indexed="9"/>
        <rFont val="Agfa Rotis Sans Serif"/>
        <family val="2"/>
      </rPr>
      <t xml:space="preserve"> -</t>
    </r>
    <r>
      <rPr>
        <sz val="11"/>
        <rFont val="Agfa Rotis Sans Serif"/>
        <family val="2"/>
      </rPr>
      <t xml:space="preserve"> bei</t>
    </r>
  </si>
  <si>
    <t>tägiger Überweisung</t>
  </si>
  <si>
    <t>.............................................................................</t>
  </si>
  <si>
    <t>Rechtsverbindliche Unterschrift</t>
  </si>
  <si>
    <t>Raum- gruppe</t>
  </si>
  <si>
    <t>Turnus pro Woche</t>
  </si>
  <si>
    <t>Flächen in m²</t>
  </si>
  <si>
    <t>Tage pro Jahr</t>
  </si>
  <si>
    <t>Jahresfläche in m²</t>
  </si>
  <si>
    <t>Richt- leistung m/h</t>
  </si>
  <si>
    <t>jährliche Ausführungszeit in Stunden</t>
  </si>
  <si>
    <t>Stundenver-rechnungs- satz</t>
  </si>
  <si>
    <t>Jahrespreis netto</t>
  </si>
  <si>
    <t>MWSt. (19%)</t>
  </si>
  <si>
    <t>Jahrespreis brutto</t>
  </si>
  <si>
    <t>MWST. (19%)</t>
  </si>
  <si>
    <t>K</t>
  </si>
  <si>
    <t>N1</t>
  </si>
  <si>
    <t>SF</t>
  </si>
  <si>
    <t>V5</t>
  </si>
  <si>
    <r>
      <t>Glasreinigung (Fenster- und Glasfläche  3.879,36</t>
    </r>
    <r>
      <rPr>
        <sz val="12"/>
        <rFont val="Agfa Rotis Sans Serif"/>
      </rPr>
      <t>m²</t>
    </r>
    <r>
      <rPr>
        <sz val="12"/>
        <rFont val="Agfa Rotis Sans Serif"/>
        <family val="2"/>
      </rPr>
      <t>)</t>
    </r>
  </si>
  <si>
    <t>Grundreinigung (3.757,93m²)</t>
  </si>
  <si>
    <t>Tagespreis netto</t>
  </si>
  <si>
    <t>Tagespreis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</si>
</sst>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DM&quot;;\-#,##0&quot; DM&quot;"/>
    <numFmt numFmtId="165" formatCode="#,##0.00&quot; €&quot;"/>
  </numFmts>
  <fonts count="17">
    <font>
      <sz val="12"/>
      <name val="Arial"/>
      <family val="2"/>
    </font>
    <font>
      <sz val="12"/>
      <name val="Agfa Rotis Sans Serif"/>
      <family val="2"/>
    </font>
    <font>
      <sz val="12"/>
      <color indexed="9"/>
      <name val="Agfa Rotis Sans Serif"/>
      <family val="2"/>
    </font>
    <font>
      <sz val="12"/>
      <color indexed="8"/>
      <name val="Agfa Rotis Sans Serif"/>
      <family val="2"/>
    </font>
    <font>
      <sz val="11"/>
      <name val="Agfa Rotis Sans Serif"/>
      <family val="2"/>
    </font>
    <font>
      <sz val="11"/>
      <color indexed="9"/>
      <name val="Agfa Rotis Sans Serif"/>
      <family val="2"/>
    </font>
    <font>
      <sz val="10"/>
      <color indexed="8"/>
      <name val="Agfa Rotis Sans Serif"/>
      <family val="2"/>
      <charset val="1"/>
    </font>
    <font>
      <sz val="11"/>
      <color indexed="8"/>
      <name val="Agfa Rotis Sans Serif"/>
      <family val="2"/>
    </font>
    <font>
      <sz val="10"/>
      <color indexed="8"/>
      <name val="Agfa Rotis Sans Serif"/>
      <family val="2"/>
    </font>
    <font>
      <sz val="12"/>
      <name val="Agfa Rotis Sans Serif"/>
    </font>
    <font>
      <sz val="11"/>
      <color theme="0" tint="-0.249977111117893"/>
      <name val="Agfa Rotis Sans Serif"/>
      <family val="2"/>
    </font>
    <font>
      <sz val="12"/>
      <color theme="0" tint="-0.249977111117893"/>
      <name val="Agfa Rotis Sans Serif"/>
      <family val="2"/>
    </font>
    <font>
      <sz val="9"/>
      <color theme="0" tint="-0.249977111117893"/>
      <name val="Agfa Rotis Sans Serif"/>
    </font>
    <font>
      <sz val="12"/>
      <color theme="0" tint="-0.249977111117893"/>
      <name val="Agfa Rotis Sans Serif"/>
    </font>
    <font>
      <sz val="11"/>
      <name val="Agfa Rotis Sans Serif"/>
    </font>
    <font>
      <sz val="11"/>
      <color indexed="8"/>
      <name val="Agfa Rotis Sans Serif"/>
    </font>
    <font>
      <sz val="11"/>
      <color rgb="FF000000"/>
      <name val="Agfa Rotis Sans Serif1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26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27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/>
    <xf numFmtId="0" fontId="4" fillId="0" borderId="0" xfId="0" applyFont="1"/>
    <xf numFmtId="2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0" xfId="0" applyFont="1"/>
    <xf numFmtId="165" fontId="12" fillId="3" borderId="6" xfId="0" applyNumberFormat="1" applyFont="1" applyFill="1" applyBorder="1" applyAlignment="1">
      <alignment horizontal="center" vertical="center"/>
    </xf>
    <xf numFmtId="165" fontId="13" fillId="3" borderId="8" xfId="0" applyNumberFormat="1" applyFont="1" applyFill="1" applyBorder="1" applyAlignment="1">
      <alignment vertical="center"/>
    </xf>
    <xf numFmtId="165" fontId="12" fillId="3" borderId="13" xfId="0" applyNumberFormat="1" applyFont="1" applyFill="1" applyBorder="1" applyAlignment="1">
      <alignment horizontal="center" vertical="center"/>
    </xf>
    <xf numFmtId="165" fontId="13" fillId="3" borderId="14" xfId="0" applyNumberFormat="1" applyFont="1" applyFill="1" applyBorder="1" applyAlignment="1">
      <alignment vertical="center"/>
    </xf>
    <xf numFmtId="0" fontId="12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/>
    <xf numFmtId="0" fontId="7" fillId="5" borderId="16" xfId="0" applyFont="1" applyFill="1" applyBorder="1" applyAlignment="1">
      <alignment horizontal="center" vertical="center"/>
    </xf>
    <xf numFmtId="2" fontId="4" fillId="5" borderId="16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10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4" fontId="4" fillId="0" borderId="0" xfId="0" applyNumberFormat="1" applyFont="1"/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4" fontId="7" fillId="3" borderId="15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65" fontId="12" fillId="3" borderId="7" xfId="0" applyNumberFormat="1" applyFont="1" applyFill="1" applyBorder="1" applyAlignment="1">
      <alignment horizontal="center" vertical="center"/>
    </xf>
    <xf numFmtId="165" fontId="12" fillId="3" borderId="0" xfId="0" applyNumberFormat="1" applyFont="1" applyFill="1" applyBorder="1" applyAlignment="1">
      <alignment horizontal="center" vertical="center"/>
    </xf>
    <xf numFmtId="4" fontId="12" fillId="4" borderId="10" xfId="0" applyNumberFormat="1" applyFont="1" applyFill="1" applyBorder="1" applyAlignment="1">
      <alignment horizontal="center" vertical="center"/>
    </xf>
    <xf numFmtId="4" fontId="14" fillId="4" borderId="6" xfId="0" applyNumberFormat="1" applyFont="1" applyFill="1" applyBorder="1" applyAlignment="1">
      <alignment horizontal="center" vertical="center"/>
    </xf>
    <xf numFmtId="4" fontId="14" fillId="4" borderId="7" xfId="0" applyNumberFormat="1" applyFont="1" applyFill="1" applyBorder="1" applyAlignment="1">
      <alignment horizontal="center" vertical="center"/>
    </xf>
    <xf numFmtId="4" fontId="14" fillId="4" borderId="8" xfId="0" applyNumberFormat="1" applyFont="1" applyFill="1" applyBorder="1" applyAlignment="1">
      <alignment horizontal="center" vertical="center"/>
    </xf>
    <xf numFmtId="4" fontId="14" fillId="4" borderId="9" xfId="0" applyNumberFormat="1" applyFont="1" applyFill="1" applyBorder="1" applyAlignment="1">
      <alignment horizontal="center" vertical="center"/>
    </xf>
    <xf numFmtId="4" fontId="14" fillId="4" borderId="10" xfId="0" applyNumberFormat="1" applyFont="1" applyFill="1" applyBorder="1" applyAlignment="1">
      <alignment horizontal="center" vertical="center"/>
    </xf>
    <xf numFmtId="4" fontId="14" fillId="4" borderId="1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EF"/>
      <rgbColor rgb="00EEEEEE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3E3E3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5670-381A-426F-92B9-151F5E3C8A70}">
  <dimension ref="A1:Q22"/>
  <sheetViews>
    <sheetView tabSelected="1" view="pageLayout" zoomScaleNormal="100" workbookViewId="0">
      <selection activeCell="J11" sqref="J11"/>
    </sheetView>
  </sheetViews>
  <sheetFormatPr baseColWidth="10" defaultColWidth="10.44140625" defaultRowHeight="15.75"/>
  <cols>
    <col min="1" max="1" width="3.33203125" style="1" customWidth="1"/>
    <col min="2" max="2" width="5.33203125" style="1" customWidth="1"/>
    <col min="3" max="3" width="6.109375" style="1" customWidth="1"/>
    <col min="4" max="4" width="7" style="2" customWidth="1"/>
    <col min="5" max="5" width="5.77734375" style="3" customWidth="1"/>
    <col min="6" max="6" width="8.5546875" style="2" customWidth="1"/>
    <col min="7" max="7" width="6.21875" style="4" customWidth="1"/>
    <col min="8" max="8" width="10.21875" style="4" customWidth="1"/>
    <col min="9" max="9" width="8.21875" style="4" customWidth="1"/>
    <col min="10" max="10" width="7.6640625" style="4" customWidth="1"/>
    <col min="11" max="11" width="7.5546875" style="4" customWidth="1"/>
    <col min="12" max="12" width="9" style="4" customWidth="1"/>
    <col min="13" max="13" width="8.6640625" style="4" customWidth="1"/>
    <col min="14" max="14" width="8.109375" style="4" customWidth="1"/>
    <col min="15" max="15" width="8.6640625" style="4" customWidth="1"/>
    <col min="16" max="16384" width="10.44140625" style="4"/>
  </cols>
  <sheetData>
    <row r="1" spans="1:17" s="5" customFormat="1" ht="17.100000000000001" customHeight="1">
      <c r="A1" s="47" t="s">
        <v>0</v>
      </c>
      <c r="B1" s="47" t="s">
        <v>12</v>
      </c>
      <c r="C1" s="47" t="s">
        <v>13</v>
      </c>
      <c r="D1" s="52" t="s">
        <v>14</v>
      </c>
      <c r="E1" s="47" t="s">
        <v>15</v>
      </c>
      <c r="F1" s="52" t="s">
        <v>16</v>
      </c>
      <c r="G1" s="47" t="s">
        <v>17</v>
      </c>
      <c r="H1" s="52" t="s">
        <v>18</v>
      </c>
      <c r="I1" s="52" t="s">
        <v>19</v>
      </c>
      <c r="J1" s="48" t="s">
        <v>20</v>
      </c>
      <c r="K1" s="48" t="s">
        <v>21</v>
      </c>
      <c r="L1" s="48" t="s">
        <v>22</v>
      </c>
      <c r="M1" s="47" t="s">
        <v>30</v>
      </c>
      <c r="N1" s="48" t="s">
        <v>21</v>
      </c>
      <c r="O1" s="47" t="s">
        <v>31</v>
      </c>
    </row>
    <row r="2" spans="1:17" s="5" customFormat="1" ht="17.100000000000001" customHeight="1">
      <c r="A2" s="47"/>
      <c r="B2" s="47"/>
      <c r="C2" s="47"/>
      <c r="D2" s="52"/>
      <c r="E2" s="47"/>
      <c r="F2" s="52"/>
      <c r="G2" s="47"/>
      <c r="H2" s="52"/>
      <c r="I2" s="52"/>
      <c r="J2" s="48"/>
      <c r="K2" s="48"/>
      <c r="L2" s="48"/>
      <c r="M2" s="47"/>
      <c r="N2" s="48"/>
      <c r="O2" s="47"/>
    </row>
    <row r="3" spans="1:17" s="5" customFormat="1" ht="17.100000000000001" customHeight="1">
      <c r="A3" s="47"/>
      <c r="B3" s="47"/>
      <c r="C3" s="47"/>
      <c r="D3" s="52"/>
      <c r="E3" s="47"/>
      <c r="F3" s="52"/>
      <c r="G3" s="47"/>
      <c r="H3" s="52"/>
      <c r="I3" s="52"/>
      <c r="J3" s="48"/>
      <c r="K3" s="48"/>
      <c r="L3" s="48"/>
      <c r="M3" s="47"/>
      <c r="N3" s="48"/>
      <c r="O3" s="47"/>
    </row>
    <row r="4" spans="1:17" s="5" customFormat="1" ht="16.5" thickBot="1">
      <c r="A4" s="53"/>
      <c r="B4" s="53"/>
      <c r="C4" s="53"/>
      <c r="D4" s="53"/>
      <c r="E4" s="53"/>
      <c r="F4" s="53"/>
      <c r="G4" s="54"/>
      <c r="H4" s="53"/>
      <c r="I4" s="54"/>
      <c r="J4" s="53"/>
      <c r="K4" s="53"/>
      <c r="L4" s="53"/>
      <c r="M4" s="53"/>
      <c r="N4" s="53"/>
      <c r="O4" s="53"/>
    </row>
    <row r="5" spans="1:17" s="16" customFormat="1" ht="29.85" customHeight="1" thickBot="1">
      <c r="A5" s="18">
        <v>1</v>
      </c>
      <c r="B5" s="18" t="s">
        <v>3</v>
      </c>
      <c r="C5" s="18">
        <v>5</v>
      </c>
      <c r="D5" s="19">
        <v>247.75</v>
      </c>
      <c r="E5" s="18">
        <v>196</v>
      </c>
      <c r="F5" s="25">
        <f>D5*E5</f>
        <v>48559</v>
      </c>
      <c r="G5" s="45"/>
      <c r="H5" s="26" t="e">
        <f>F5/G5</f>
        <v>#DIV/0!</v>
      </c>
      <c r="I5" s="38"/>
      <c r="J5" s="27" t="e">
        <f>H5*I5</f>
        <v>#DIV/0!</v>
      </c>
      <c r="K5" s="20" t="e">
        <f>J5*0.19</f>
        <v>#DIV/0!</v>
      </c>
      <c r="L5" s="20" t="e">
        <f>(J5*0.19)+J5</f>
        <v>#DIV/0!</v>
      </c>
      <c r="M5" s="21" t="e">
        <f>J5/E5</f>
        <v>#DIV/0!</v>
      </c>
      <c r="N5" s="20" t="e">
        <f>M5*0.19</f>
        <v>#DIV/0!</v>
      </c>
      <c r="O5" s="20" t="e">
        <f>(M5*0.19)+M5</f>
        <v>#DIV/0!</v>
      </c>
      <c r="Q5" s="17"/>
    </row>
    <row r="6" spans="1:17" s="16" customFormat="1" ht="29.85" customHeight="1" thickBot="1">
      <c r="A6" s="18">
        <v>2</v>
      </c>
      <c r="B6" s="18" t="s">
        <v>4</v>
      </c>
      <c r="C6" s="18">
        <v>5</v>
      </c>
      <c r="D6" s="19">
        <v>921.44</v>
      </c>
      <c r="E6" s="22">
        <v>196</v>
      </c>
      <c r="F6" s="25">
        <f>D6*E6</f>
        <v>180602.23999999999</v>
      </c>
      <c r="G6" s="45"/>
      <c r="H6" s="26" t="e">
        <f>F6/G6</f>
        <v>#DIV/0!</v>
      </c>
      <c r="I6" s="38"/>
      <c r="J6" s="27" t="e">
        <f>H6*I6</f>
        <v>#DIV/0!</v>
      </c>
      <c r="K6" s="20" t="e">
        <f>J6*0.19</f>
        <v>#DIV/0!</v>
      </c>
      <c r="L6" s="20" t="e">
        <f>(J6*0.19)+J6</f>
        <v>#DIV/0!</v>
      </c>
      <c r="M6" s="21" t="e">
        <f t="shared" ref="M6:M11" si="0">J6/E6</f>
        <v>#DIV/0!</v>
      </c>
      <c r="N6" s="20" t="e">
        <f>M6*0.19</f>
        <v>#DIV/0!</v>
      </c>
      <c r="O6" s="20" t="e">
        <f>(M6*0.19)+M6</f>
        <v>#DIV/0!</v>
      </c>
    </row>
    <row r="7" spans="1:17" s="16" customFormat="1" ht="29.85" customHeight="1" thickBot="1">
      <c r="A7" s="18">
        <v>3</v>
      </c>
      <c r="B7" s="18" t="s">
        <v>24</v>
      </c>
      <c r="C7" s="18">
        <v>5</v>
      </c>
      <c r="D7" s="19">
        <v>1572.89</v>
      </c>
      <c r="E7" s="22">
        <v>196</v>
      </c>
      <c r="F7" s="25">
        <f t="shared" ref="F7:F9" si="1">D7*E7</f>
        <v>308286.44</v>
      </c>
      <c r="G7" s="45"/>
      <c r="H7" s="26" t="e">
        <f t="shared" ref="H7:H9" si="2">F7/G7</f>
        <v>#DIV/0!</v>
      </c>
      <c r="I7" s="38"/>
      <c r="J7" s="27" t="e">
        <f t="shared" ref="J7:J9" si="3">H7*I7</f>
        <v>#DIV/0!</v>
      </c>
      <c r="K7" s="20" t="e">
        <f t="shared" ref="K7:K9" si="4">J7*0.19</f>
        <v>#DIV/0!</v>
      </c>
      <c r="L7" s="20" t="e">
        <f t="shared" ref="L7:L9" si="5">(J7*0.19)+J7</f>
        <v>#DIV/0!</v>
      </c>
      <c r="M7" s="21" t="e">
        <f t="shared" si="0"/>
        <v>#DIV/0!</v>
      </c>
      <c r="N7" s="20" t="e">
        <f t="shared" ref="N7:N9" si="6">M7*0.19</f>
        <v>#DIV/0!</v>
      </c>
      <c r="O7" s="20" t="e">
        <f t="shared" ref="O7:O9" si="7">(M7*0.19)+M7</f>
        <v>#DIV/0!</v>
      </c>
    </row>
    <row r="8" spans="1:17" s="16" customFormat="1" ht="29.85" customHeight="1" thickBot="1">
      <c r="A8" s="18">
        <v>4</v>
      </c>
      <c r="B8" s="18" t="s">
        <v>25</v>
      </c>
      <c r="C8" s="18">
        <v>1</v>
      </c>
      <c r="D8" s="19">
        <v>118.61</v>
      </c>
      <c r="E8" s="22">
        <v>41</v>
      </c>
      <c r="F8" s="25">
        <f t="shared" si="1"/>
        <v>4863.01</v>
      </c>
      <c r="G8" s="45"/>
      <c r="H8" s="26" t="e">
        <f t="shared" si="2"/>
        <v>#DIV/0!</v>
      </c>
      <c r="I8" s="38"/>
      <c r="J8" s="27" t="e">
        <f t="shared" si="3"/>
        <v>#DIV/0!</v>
      </c>
      <c r="K8" s="20" t="e">
        <f t="shared" si="4"/>
        <v>#DIV/0!</v>
      </c>
      <c r="L8" s="20" t="e">
        <f t="shared" si="5"/>
        <v>#DIV/0!</v>
      </c>
      <c r="M8" s="21" t="e">
        <f t="shared" si="0"/>
        <v>#DIV/0!</v>
      </c>
      <c r="N8" s="20" t="e">
        <f t="shared" si="6"/>
        <v>#DIV/0!</v>
      </c>
      <c r="O8" s="20" t="e">
        <f t="shared" si="7"/>
        <v>#DIV/0!</v>
      </c>
    </row>
    <row r="9" spans="1:17" s="16" customFormat="1" ht="29.85" customHeight="1" thickBot="1">
      <c r="A9" s="18">
        <v>5</v>
      </c>
      <c r="B9" s="18" t="s">
        <v>5</v>
      </c>
      <c r="C9" s="18">
        <v>5</v>
      </c>
      <c r="D9" s="19">
        <v>219.26</v>
      </c>
      <c r="E9" s="22">
        <v>196</v>
      </c>
      <c r="F9" s="25">
        <f t="shared" si="1"/>
        <v>42974.96</v>
      </c>
      <c r="G9" s="45"/>
      <c r="H9" s="26" t="e">
        <f t="shared" si="2"/>
        <v>#DIV/0!</v>
      </c>
      <c r="I9" s="38"/>
      <c r="J9" s="27" t="e">
        <f t="shared" si="3"/>
        <v>#DIV/0!</v>
      </c>
      <c r="K9" s="20" t="e">
        <f t="shared" si="4"/>
        <v>#DIV/0!</v>
      </c>
      <c r="L9" s="20" t="e">
        <f t="shared" si="5"/>
        <v>#DIV/0!</v>
      </c>
      <c r="M9" s="21" t="e">
        <f t="shared" si="0"/>
        <v>#DIV/0!</v>
      </c>
      <c r="N9" s="20" t="e">
        <f t="shared" si="6"/>
        <v>#DIV/0!</v>
      </c>
      <c r="O9" s="20" t="e">
        <f t="shared" si="7"/>
        <v>#DIV/0!</v>
      </c>
    </row>
    <row r="10" spans="1:17" s="16" customFormat="1" ht="29.85" customHeight="1" thickBot="1">
      <c r="A10" s="18">
        <v>6</v>
      </c>
      <c r="B10" s="18" t="s">
        <v>26</v>
      </c>
      <c r="C10" s="18">
        <v>5</v>
      </c>
      <c r="D10" s="19">
        <v>416.8</v>
      </c>
      <c r="E10" s="22">
        <v>196</v>
      </c>
      <c r="F10" s="25">
        <f>D10*E10</f>
        <v>81692.800000000003</v>
      </c>
      <c r="G10" s="45"/>
      <c r="H10" s="26" t="e">
        <f>F10/G10</f>
        <v>#DIV/0!</v>
      </c>
      <c r="I10" s="38"/>
      <c r="J10" s="27" t="e">
        <f>H10*I10</f>
        <v>#DIV/0!</v>
      </c>
      <c r="K10" s="20" t="e">
        <f>J10*0.19</f>
        <v>#DIV/0!</v>
      </c>
      <c r="L10" s="20" t="e">
        <f>(J10*0.19)+J10</f>
        <v>#DIV/0!</v>
      </c>
      <c r="M10" s="21" t="e">
        <f t="shared" si="0"/>
        <v>#DIV/0!</v>
      </c>
      <c r="N10" s="20" t="e">
        <f>M10*0.19</f>
        <v>#DIV/0!</v>
      </c>
      <c r="O10" s="20" t="e">
        <f>(M10*0.19)+M10</f>
        <v>#DIV/0!</v>
      </c>
    </row>
    <row r="11" spans="1:17" s="16" customFormat="1" ht="29.85" customHeight="1" thickBot="1">
      <c r="A11" s="18">
        <v>7</v>
      </c>
      <c r="B11" s="18" t="s">
        <v>27</v>
      </c>
      <c r="C11" s="18">
        <v>5</v>
      </c>
      <c r="D11" s="19">
        <v>243.16</v>
      </c>
      <c r="E11" s="18">
        <v>196</v>
      </c>
      <c r="F11" s="25">
        <f>D11*E11</f>
        <v>47659.360000000001</v>
      </c>
      <c r="G11" s="37"/>
      <c r="H11" s="26" t="e">
        <f>F11/G11</f>
        <v>#DIV/0!</v>
      </c>
      <c r="I11" s="38"/>
      <c r="J11" s="27" t="e">
        <f>H11*I11</f>
        <v>#DIV/0!</v>
      </c>
      <c r="K11" s="20" t="e">
        <f>J11*0.19</f>
        <v>#DIV/0!</v>
      </c>
      <c r="L11" s="20" t="e">
        <f>(J11*0.19)+J11</f>
        <v>#DIV/0!</v>
      </c>
      <c r="M11" s="21" t="e">
        <f t="shared" si="0"/>
        <v>#DIV/0!</v>
      </c>
      <c r="N11" s="20" t="e">
        <f>M11*0.19</f>
        <v>#DIV/0!</v>
      </c>
      <c r="O11" s="20" t="e">
        <f>(M11*0.19)+M11</f>
        <v>#DIV/0!</v>
      </c>
    </row>
    <row r="12" spans="1:17" s="16" customFormat="1" ht="29.85" customHeight="1">
      <c r="A12" s="57"/>
      <c r="B12" s="58"/>
      <c r="C12" s="59"/>
      <c r="D12" s="41">
        <f>SUM(D5:D11)</f>
        <v>3739.91</v>
      </c>
      <c r="E12" s="55"/>
      <c r="F12" s="41">
        <f>SUM(F5:F11)</f>
        <v>714637.81</v>
      </c>
      <c r="G12" s="28" t="e">
        <f>F12/H12</f>
        <v>#DIV/0!</v>
      </c>
      <c r="H12" s="42" t="e">
        <f>SUM(H5:H11)</f>
        <v>#DIV/0!</v>
      </c>
      <c r="I12" s="49"/>
      <c r="J12" s="42" t="e">
        <f t="shared" ref="J12:O12" si="8">SUM(J5:J11)</f>
        <v>#DIV/0!</v>
      </c>
      <c r="K12" s="42" t="e">
        <f t="shared" si="8"/>
        <v>#DIV/0!</v>
      </c>
      <c r="L12" s="42" t="e">
        <f t="shared" si="8"/>
        <v>#DIV/0!</v>
      </c>
      <c r="M12" s="72"/>
      <c r="N12" s="73"/>
      <c r="O12" s="74"/>
    </row>
    <row r="13" spans="1:17" s="16" customFormat="1" ht="16.5" thickBot="1">
      <c r="A13" s="60"/>
      <c r="B13" s="61"/>
      <c r="C13" s="62"/>
      <c r="D13" s="39" t="s">
        <v>6</v>
      </c>
      <c r="E13" s="56"/>
      <c r="F13" s="39" t="s">
        <v>6</v>
      </c>
      <c r="G13" s="29"/>
      <c r="H13" s="39" t="s">
        <v>6</v>
      </c>
      <c r="I13" s="49"/>
      <c r="J13" s="40" t="s">
        <v>6</v>
      </c>
      <c r="K13" s="39" t="s">
        <v>6</v>
      </c>
      <c r="L13" s="39" t="s">
        <v>6</v>
      </c>
      <c r="M13" s="75"/>
      <c r="N13" s="76"/>
      <c r="O13" s="77"/>
    </row>
    <row r="14" spans="1:17" s="16" customFormat="1" ht="29.85" customHeight="1" thickBot="1">
      <c r="A14" s="23">
        <v>8</v>
      </c>
      <c r="B14" s="63" t="s">
        <v>28</v>
      </c>
      <c r="C14" s="64"/>
      <c r="D14" s="64"/>
      <c r="E14" s="64"/>
      <c r="F14" s="65"/>
      <c r="G14" s="37"/>
      <c r="H14" s="26" t="e">
        <f>3879.36/G14</f>
        <v>#DIV/0!</v>
      </c>
      <c r="I14" s="38"/>
      <c r="J14" s="27" t="e">
        <f t="shared" ref="J14:J15" si="9">H14*I14</f>
        <v>#DIV/0!</v>
      </c>
      <c r="K14" s="27" t="e">
        <f>J14*0.19</f>
        <v>#DIV/0!</v>
      </c>
      <c r="L14" s="24" t="e">
        <f>J14+(J14*0.19)</f>
        <v>#DIV/0!</v>
      </c>
      <c r="M14" s="31" t="s">
        <v>1</v>
      </c>
      <c r="N14" s="69" t="e">
        <f>J12+J14+J15</f>
        <v>#DIV/0!</v>
      </c>
      <c r="O14" s="32"/>
    </row>
    <row r="15" spans="1:17" s="16" customFormat="1" ht="29.85" customHeight="1" thickBot="1">
      <c r="A15" s="23">
        <v>9</v>
      </c>
      <c r="B15" s="66" t="s">
        <v>29</v>
      </c>
      <c r="C15" s="67"/>
      <c r="D15" s="67"/>
      <c r="E15" s="67"/>
      <c r="F15" s="68"/>
      <c r="G15" s="37"/>
      <c r="H15" s="26" t="e">
        <f>3757.93/G15</f>
        <v>#DIV/0!</v>
      </c>
      <c r="I15" s="38"/>
      <c r="J15" s="27" t="e">
        <f t="shared" si="9"/>
        <v>#DIV/0!</v>
      </c>
      <c r="K15" s="27" t="e">
        <f>J15*0.19</f>
        <v>#DIV/0!</v>
      </c>
      <c r="L15" s="24" t="e">
        <f>J15+(J15*0.19)</f>
        <v>#DIV/0!</v>
      </c>
      <c r="M15" s="33" t="s">
        <v>23</v>
      </c>
      <c r="N15" s="70" t="e">
        <f>N14*0.19</f>
        <v>#DIV/0!</v>
      </c>
      <c r="O15" s="34"/>
    </row>
    <row r="16" spans="1:17" s="30" customFormat="1" ht="24.95" customHeight="1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35" t="s">
        <v>2</v>
      </c>
      <c r="N16" s="71" t="e">
        <f>N14+N15</f>
        <v>#DIV/0!</v>
      </c>
      <c r="O16" s="36"/>
    </row>
    <row r="17" spans="1:9" ht="16.5" thickBot="1">
      <c r="A17" s="6"/>
    </row>
    <row r="18" spans="1:9" s="11" customFormat="1" thickBot="1">
      <c r="A18" s="7"/>
      <c r="B18" s="8" t="s">
        <v>7</v>
      </c>
      <c r="C18" s="43"/>
      <c r="D18" s="9" t="s">
        <v>8</v>
      </c>
      <c r="E18" s="44"/>
      <c r="F18" s="10" t="s">
        <v>9</v>
      </c>
      <c r="I18" s="46"/>
    </row>
    <row r="20" spans="1:9">
      <c r="I20" s="15" t="s">
        <v>10</v>
      </c>
    </row>
    <row r="21" spans="1:9">
      <c r="I21" s="15" t="s">
        <v>11</v>
      </c>
    </row>
    <row r="22" spans="1:9">
      <c r="I22" s="15"/>
    </row>
  </sheetData>
  <sheetProtection selectLockedCells="1" selectUnlockedCells="1"/>
  <mergeCells count="23">
    <mergeCell ref="M12:O13"/>
    <mergeCell ref="A12:C13"/>
    <mergeCell ref="B14:F14"/>
    <mergeCell ref="B15:F15"/>
    <mergeCell ref="E1:E3"/>
    <mergeCell ref="F1:F3"/>
    <mergeCell ref="D1:D3"/>
    <mergeCell ref="M1:M3"/>
    <mergeCell ref="O1:O3"/>
    <mergeCell ref="N1:N3"/>
    <mergeCell ref="I12:I13"/>
    <mergeCell ref="A16:L16"/>
    <mergeCell ref="G1:G3"/>
    <mergeCell ref="H1:H3"/>
    <mergeCell ref="I1:I3"/>
    <mergeCell ref="J1:J3"/>
    <mergeCell ref="A4:O4"/>
    <mergeCell ref="E12:E13"/>
    <mergeCell ref="K1:K3"/>
    <mergeCell ref="L1:L3"/>
    <mergeCell ref="A1:A3"/>
    <mergeCell ref="B1:B3"/>
    <mergeCell ref="C1:C3"/>
  </mergeCells>
  <pageMargins left="0.51181102362204722" right="0.51181102362204722" top="0.74803149606299213" bottom="0.74803149606299213" header="0.31496062992125984" footer="0.31496062992125984"/>
  <pageSetup paperSize="9" firstPageNumber="0" orientation="landscape" horizontalDpi="300" verticalDpi="300" r:id="rId1"/>
  <headerFooter alignWithMargins="0">
    <oddHeader>&amp;L&amp;"Agfa Rotis Sans Serif,Standard"&amp;11Standort: Hanns Rothbarth Str. 1a&amp;C&amp;"Agfa Rotis Sans Serif,Standard"&amp;11Preisblatt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EC8F-7088-4F48-921B-DD9EE84EF64D}">
  <dimension ref="A15:M15"/>
  <sheetViews>
    <sheetView workbookViewId="0"/>
  </sheetViews>
  <sheetFormatPr baseColWidth="10" defaultColWidth="10.44140625" defaultRowHeight="15.75"/>
  <cols>
    <col min="1" max="1" width="4.33203125" style="1" customWidth="1"/>
    <col min="2" max="2" width="6.109375" style="1" customWidth="1"/>
    <col min="3" max="3" width="5.6640625" style="1" customWidth="1"/>
    <col min="4" max="4" width="6.109375" style="2" customWidth="1"/>
    <col min="5" max="5" width="6.6640625" style="3" customWidth="1"/>
    <col min="6" max="6" width="8.77734375" style="2" customWidth="1"/>
    <col min="7" max="7" width="6.6640625" style="3" customWidth="1"/>
    <col min="8" max="8" width="12.33203125" style="12" customWidth="1"/>
    <col min="9" max="9" width="10.21875" style="12" customWidth="1"/>
    <col min="10" max="11" width="7.88671875" style="13" customWidth="1"/>
    <col min="12" max="12" width="8.77734375" style="4" customWidth="1"/>
    <col min="13" max="13" width="8.77734375" style="1" customWidth="1"/>
    <col min="14" max="14" width="7.6640625" style="4" customWidth="1"/>
    <col min="15" max="16384" width="10.44140625" style="4"/>
  </cols>
  <sheetData>
    <row r="15" spans="13:13">
      <c r="M15" s="14"/>
    </row>
  </sheetData>
  <sheetProtection selectLockedCells="1" selectUnlockedCells="1"/>
  <pageMargins left="0.42986111111111114" right="0.57986111111111116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Preisblatt EXCEL-Datei</vt:lpstr>
      <vt:lpstr>Eigenkalk-SVSneu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RMueller</dc:creator>
  <cp:lastModifiedBy>Müller, Ralf</cp:lastModifiedBy>
  <dcterms:created xsi:type="dcterms:W3CDTF">2021-06-28T12:23:51Z</dcterms:created>
  <dcterms:modified xsi:type="dcterms:W3CDTF">2026-04-15T06:54:53Z</dcterms:modified>
</cp:coreProperties>
</file>